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75EFF5C-6380-49E5-987A-12A5B3E12B59}" xr6:coauthVersionLast="45" xr6:coauthVersionMax="45" xr10:uidLastSave="{00000000-0000-0000-0000-000000000000}"/>
  <bookViews>
    <workbookView xWindow="12" yWindow="12" windowWidth="9828" windowHeight="1170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8" l="1"/>
  <c r="D18" i="8"/>
  <c r="C36" i="9" l="1"/>
  <c r="D36" i="9"/>
  <c r="E31" i="8" l="1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C35" i="8"/>
  <c r="E35" i="8" s="1"/>
  <c r="E20" i="8"/>
  <c r="E28" i="8"/>
  <c r="E8" i="8"/>
  <c r="E24" i="9" l="1"/>
  <c r="E18" i="8"/>
  <c r="C56" i="9"/>
  <c r="E34" i="9"/>
  <c r="E56" i="9" l="1"/>
  <c r="C63" i="9"/>
  <c r="E63" i="9" l="1"/>
  <c r="C64" i="9" s="1"/>
  <c r="E64" i="9" s="1"/>
  <c r="C65" i="9" l="1"/>
  <c r="E65" i="9" s="1"/>
  <c r="C67" i="9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<sst xmlns="http://schemas.openxmlformats.org/spreadsheetml/2006/main" count="127" uniqueCount="112">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</sst>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3" fontId="9" fillId="0" borderId="25" xfId="1" applyNumberFormat="1" applyFont="1" applyFill="1" applyBorder="1" applyAlignment="1" applyProtection="1">
      <alignment horizontal="right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80" zoomScaleNormal="80" zoomScaleSheetLayoutView="90" workbookViewId="0">
      <selection activeCell="B3" sqref="B3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43738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83" t="s">
        <v>97</v>
      </c>
      <c r="B4" s="184"/>
      <c r="C4" s="185"/>
    </row>
    <row r="5" spans="1:3" ht="12" customHeight="1" x14ac:dyDescent="0.3">
      <c r="A5" s="107">
        <v>1</v>
      </c>
      <c r="B5" s="189" t="s">
        <v>109</v>
      </c>
      <c r="C5" s="190"/>
    </row>
    <row r="6" spans="1:3" ht="12" customHeight="1" x14ac:dyDescent="0.3">
      <c r="A6" s="107">
        <v>2</v>
      </c>
      <c r="B6" s="189" t="s">
        <v>110</v>
      </c>
      <c r="C6" s="190"/>
    </row>
    <row r="7" spans="1:3" ht="12" customHeight="1" x14ac:dyDescent="0.3">
      <c r="A7" s="107">
        <v>3</v>
      </c>
      <c r="B7" s="189" t="s">
        <v>111</v>
      </c>
      <c r="C7" s="190"/>
    </row>
    <row r="8" spans="1:3" ht="12" customHeight="1" x14ac:dyDescent="0.3">
      <c r="A8" s="107">
        <v>4</v>
      </c>
      <c r="B8" s="189"/>
      <c r="C8" s="190"/>
    </row>
    <row r="9" spans="1:3" ht="12" customHeight="1" x14ac:dyDescent="0.3">
      <c r="A9" s="107">
        <v>5</v>
      </c>
      <c r="B9" s="189"/>
      <c r="C9" s="190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86" t="s">
        <v>98</v>
      </c>
      <c r="B11" s="187"/>
      <c r="C11" s="188"/>
    </row>
    <row r="12" spans="1:3" ht="12" customHeight="1" x14ac:dyDescent="0.3">
      <c r="A12" s="107">
        <v>1</v>
      </c>
      <c r="B12" s="189" t="s">
        <v>109</v>
      </c>
      <c r="C12" s="190"/>
    </row>
    <row r="13" spans="1:3" ht="12" customHeight="1" x14ac:dyDescent="0.3">
      <c r="A13" s="107">
        <v>2</v>
      </c>
      <c r="B13" s="189"/>
      <c r="C13" s="190"/>
    </row>
    <row r="14" spans="1:3" ht="12" customHeight="1" x14ac:dyDescent="0.3">
      <c r="A14" s="107">
        <v>3</v>
      </c>
      <c r="B14" s="189"/>
      <c r="C14" s="190"/>
    </row>
    <row r="15" spans="1:3" ht="12" customHeight="1" x14ac:dyDescent="0.3">
      <c r="A15" s="107">
        <v>4</v>
      </c>
      <c r="B15" s="189"/>
      <c r="C15" s="190"/>
    </row>
    <row r="16" spans="1:3" ht="12" customHeight="1" x14ac:dyDescent="0.3">
      <c r="A16" s="107">
        <v>5</v>
      </c>
      <c r="B16" s="189"/>
      <c r="C16" s="190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92" t="s">
        <v>101</v>
      </c>
      <c r="B18" s="193"/>
      <c r="C18" s="194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92" t="s">
        <v>100</v>
      </c>
      <c r="B31" s="193"/>
      <c r="C31" s="193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91" t="s">
        <v>104</v>
      </c>
      <c r="C44" s="191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B37" sqref="B37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43738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242897.39</v>
      </c>
      <c r="D7" s="123">
        <v>527240.31000000006</v>
      </c>
      <c r="E7" s="129">
        <f t="shared" ref="E7:E13" si="0">C7+D7</f>
        <v>770137.70000000007</v>
      </c>
      <c r="F7" s="15"/>
    </row>
    <row r="8" spans="1:6" ht="12" customHeight="1" x14ac:dyDescent="0.2">
      <c r="A8" s="16">
        <v>2</v>
      </c>
      <c r="B8" s="17" t="s">
        <v>10</v>
      </c>
      <c r="C8" s="124">
        <v>2375.23</v>
      </c>
      <c r="D8" s="124">
        <v>64.28</v>
      </c>
      <c r="E8" s="130">
        <f t="shared" si="0"/>
        <v>2439.5100000000002</v>
      </c>
      <c r="F8" s="15"/>
    </row>
    <row r="9" spans="1:6" ht="12" customHeight="1" x14ac:dyDescent="0.2">
      <c r="A9" s="16">
        <v>3</v>
      </c>
      <c r="B9" s="88" t="s">
        <v>11</v>
      </c>
      <c r="C9" s="133">
        <v>5634759.5300000012</v>
      </c>
      <c r="D9" s="133">
        <v>1706128.3643360003</v>
      </c>
      <c r="E9" s="130">
        <f t="shared" si="0"/>
        <v>7340887.8943360019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-990322.45899999922</v>
      </c>
      <c r="D10" s="134">
        <v>-663726.22627360024</v>
      </c>
      <c r="E10" s="135">
        <f t="shared" si="0"/>
        <v>-1654048.6852735993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4644437.0710000023</v>
      </c>
      <c r="D11" s="124">
        <v>1042402.1380624</v>
      </c>
      <c r="E11" s="130">
        <f t="shared" si="0"/>
        <v>5686839.2090624021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30651.990000000005</v>
      </c>
      <c r="D13" s="124">
        <v>5330.2000000000044</v>
      </c>
      <c r="E13" s="130">
        <f t="shared" si="0"/>
        <v>35982.19000000001</v>
      </c>
    </row>
    <row r="14" spans="1:6" ht="12" customHeight="1" x14ac:dyDescent="0.2">
      <c r="A14" s="16">
        <v>6</v>
      </c>
      <c r="B14" s="17" t="s">
        <v>16</v>
      </c>
      <c r="C14" s="124">
        <v>66911</v>
      </c>
      <c r="D14" s="177"/>
      <c r="E14" s="130">
        <f>C14</f>
        <v>66911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41186.640000000029</v>
      </c>
      <c r="D16" s="177"/>
      <c r="E16" s="130">
        <f>C16</f>
        <v>41186.640000000029</v>
      </c>
    </row>
    <row r="17" spans="1:5" ht="12" customHeight="1" x14ac:dyDescent="0.2">
      <c r="A17" s="16">
        <v>9</v>
      </c>
      <c r="B17" s="17" t="s">
        <v>19</v>
      </c>
      <c r="C17" s="124">
        <v>13388.869500000001</v>
      </c>
      <c r="D17" s="124">
        <v>0</v>
      </c>
      <c r="E17" s="130">
        <f>C17+D17</f>
        <v>13388.869500000001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5041848.1905000024</v>
      </c>
      <c r="D18" s="125">
        <f>SUM(D7:D8,D11:D17)</f>
        <v>1575036.9280624001</v>
      </c>
      <c r="E18" s="131">
        <f>SUM(E7:E8,E11:E17)</f>
        <v>6616885.1185624022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0</v>
      </c>
      <c r="D20" s="123">
        <v>2771011.13</v>
      </c>
      <c r="E20" s="129">
        <f t="shared" ref="E20:E26" si="1">C20+D20</f>
        <v>2771011.13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738800</v>
      </c>
      <c r="E21" s="130">
        <f t="shared" si="1"/>
        <v>1738800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4">
        <v>4302.45</v>
      </c>
      <c r="D23" s="124">
        <v>18835.79</v>
      </c>
      <c r="E23" s="130">
        <f t="shared" si="1"/>
        <v>23138.240000000002</v>
      </c>
    </row>
    <row r="24" spans="1:5" ht="12" customHeight="1" x14ac:dyDescent="0.2">
      <c r="A24" s="16">
        <v>15</v>
      </c>
      <c r="B24" s="180" t="s">
        <v>26</v>
      </c>
      <c r="C24" s="124">
        <v>8164.13</v>
      </c>
      <c r="D24" s="124">
        <v>0</v>
      </c>
      <c r="E24" s="130">
        <f t="shared" si="1"/>
        <v>8164.13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1012466.58</v>
      </c>
      <c r="D26" s="125">
        <f>SUM(D20:D25)</f>
        <v>3528646.92</v>
      </c>
      <c r="E26" s="131">
        <f t="shared" si="1"/>
        <v>4541113.5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1000000</v>
      </c>
      <c r="D28" s="177"/>
      <c r="E28" s="129">
        <f t="shared" ref="E28:E34" si="2">C28</f>
        <v>1000000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f t="shared" si="2"/>
        <v>0</v>
      </c>
    </row>
    <row r="30" spans="1:5" ht="12" customHeight="1" x14ac:dyDescent="0.2">
      <c r="A30" s="16">
        <v>20</v>
      </c>
      <c r="B30" s="180" t="s">
        <v>106</v>
      </c>
      <c r="C30" s="124">
        <v>0</v>
      </c>
      <c r="D30" s="177"/>
      <c r="E30" s="130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4">
        <v>1075772.0094999999</v>
      </c>
      <c r="D32" s="177"/>
      <c r="E32" s="130">
        <f t="shared" si="2"/>
        <v>1075772.0094999999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2075772.0094999999</v>
      </c>
      <c r="D34" s="177"/>
      <c r="E34" s="131">
        <f t="shared" si="2"/>
        <v>2075772.0094999999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3088238.5894999998</v>
      </c>
      <c r="D35" s="126">
        <f>D26</f>
        <v>3528646.92</v>
      </c>
      <c r="E35" s="132">
        <f>C35+D35</f>
        <v>6616885.5094999997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topLeftCell="A35" zoomScale="90" zoomScaleSheetLayoutView="90" workbookViewId="0">
      <selection activeCell="C64" sqref="C64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43738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658746.32999999996</v>
      </c>
      <c r="D8" s="138">
        <f>SUM(D9:D15)</f>
        <v>173486.61</v>
      </c>
      <c r="E8" s="167">
        <f t="shared" si="0"/>
        <v>832232.94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658746.32999999996</v>
      </c>
      <c r="D15" s="42">
        <v>173486.61</v>
      </c>
      <c r="E15" s="168">
        <f t="shared" si="0"/>
        <v>832232.94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358797.77</v>
      </c>
      <c r="D21" s="42">
        <v>85475.11</v>
      </c>
      <c r="E21" s="167">
        <f t="shared" si="0"/>
        <v>444272.88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1017544.1</v>
      </c>
      <c r="D24" s="140">
        <f>SUM(D7:D8,D21:D23,D16)</f>
        <v>258961.71999999997</v>
      </c>
      <c r="E24" s="141">
        <f t="shared" si="0"/>
        <v>1276505.8199999998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489</v>
      </c>
      <c r="D26" s="50">
        <v>228625.29</v>
      </c>
      <c r="E26" s="166">
        <f t="shared" ref="E26:E34" si="1">C26+D26</f>
        <v>229114.29</v>
      </c>
    </row>
    <row r="27" spans="1:5" x14ac:dyDescent="0.2">
      <c r="A27" s="89">
        <v>9</v>
      </c>
      <c r="B27" s="51" t="s">
        <v>59</v>
      </c>
      <c r="C27" s="52">
        <v>81946.87</v>
      </c>
      <c r="D27" s="53">
        <v>60539.41</v>
      </c>
      <c r="E27" s="167">
        <f t="shared" si="1"/>
        <v>142486.28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82435.87</v>
      </c>
      <c r="D33" s="143">
        <f>SUM(D26:D32)</f>
        <v>289164.7</v>
      </c>
      <c r="E33" s="144">
        <f t="shared" si="1"/>
        <v>371600.57</v>
      </c>
    </row>
    <row r="34" spans="1:5" ht="10.8" thickBot="1" x14ac:dyDescent="0.25">
      <c r="A34" s="100">
        <v>16</v>
      </c>
      <c r="B34" s="145" t="s">
        <v>66</v>
      </c>
      <c r="C34" s="140">
        <f>C24-C33</f>
        <v>935108.23</v>
      </c>
      <c r="D34" s="146">
        <f>D24-D33</f>
        <v>-30202.98000000004</v>
      </c>
      <c r="E34" s="141">
        <f t="shared" si="1"/>
        <v>904905.25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18813.650000000001</v>
      </c>
      <c r="D36" s="148">
        <f>D37-D38</f>
        <v>0</v>
      </c>
      <c r="E36" s="166">
        <f t="shared" ref="E36:E45" si="2">C36+D36</f>
        <v>18813.650000000001</v>
      </c>
    </row>
    <row r="37" spans="1:5" ht="20.399999999999999" x14ac:dyDescent="0.2">
      <c r="A37" s="89">
        <v>17.100000000000001</v>
      </c>
      <c r="B37" s="58" t="s">
        <v>69</v>
      </c>
      <c r="C37" s="41">
        <v>18813.650000000001</v>
      </c>
      <c r="D37" s="42">
        <v>0</v>
      </c>
      <c r="E37" s="168">
        <f t="shared" si="2"/>
        <v>18813.650000000001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17020.550000000047</v>
      </c>
      <c r="D41" s="53">
        <v>0</v>
      </c>
      <c r="E41" s="167">
        <f t="shared" si="2"/>
        <v>17020.550000000047</v>
      </c>
    </row>
    <row r="42" spans="1:5" x14ac:dyDescent="0.2">
      <c r="A42" s="89">
        <v>21</v>
      </c>
      <c r="B42" s="45" t="s">
        <v>74</v>
      </c>
      <c r="C42" s="52">
        <v>-132382.74</v>
      </c>
      <c r="D42" s="53">
        <v>0</v>
      </c>
      <c r="E42" s="167">
        <f t="shared" si="2"/>
        <v>-132382.74</v>
      </c>
    </row>
    <row r="43" spans="1:5" x14ac:dyDescent="0.2">
      <c r="A43" s="89">
        <v>22</v>
      </c>
      <c r="B43" s="45" t="s">
        <v>75</v>
      </c>
      <c r="C43" s="52">
        <v>0</v>
      </c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>
        <v>9800</v>
      </c>
      <c r="D44" s="97">
        <v>0</v>
      </c>
      <c r="E44" s="169">
        <f t="shared" si="2"/>
        <v>9800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-86748.53999999995</v>
      </c>
      <c r="D45" s="146">
        <f>SUM(D36,D39:D44)</f>
        <v>0</v>
      </c>
      <c r="E45" s="141">
        <f t="shared" si="2"/>
        <v>-86748.53999999995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143976.51999999999</v>
      </c>
      <c r="D48" s="53">
        <v>0</v>
      </c>
      <c r="E48" s="171">
        <f t="shared" si="3"/>
        <v>143976.51999999999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17100</v>
      </c>
      <c r="D50" s="53">
        <v>0</v>
      </c>
      <c r="E50" s="171">
        <f t="shared" si="3"/>
        <v>17100</v>
      </c>
    </row>
    <row r="51" spans="1:5" x14ac:dyDescent="0.2">
      <c r="A51" s="89">
        <v>29</v>
      </c>
      <c r="B51" s="45" t="s">
        <v>83</v>
      </c>
      <c r="C51" s="52">
        <v>0</v>
      </c>
      <c r="D51" s="53">
        <v>0</v>
      </c>
      <c r="E51" s="171">
        <f t="shared" si="3"/>
        <v>0</v>
      </c>
    </row>
    <row r="52" spans="1:5" x14ac:dyDescent="0.2">
      <c r="A52" s="89">
        <v>30</v>
      </c>
      <c r="B52" s="45" t="s">
        <v>84</v>
      </c>
      <c r="C52" s="52">
        <v>3743.28</v>
      </c>
      <c r="D52" s="53">
        <v>0</v>
      </c>
      <c r="E52" s="171">
        <f t="shared" si="3"/>
        <v>3743.28</v>
      </c>
    </row>
    <row r="53" spans="1:5" x14ac:dyDescent="0.2">
      <c r="A53" s="90">
        <v>31</v>
      </c>
      <c r="B53" s="59" t="s">
        <v>85</v>
      </c>
      <c r="C53" s="195">
        <f>SUM(C47:C52)</f>
        <v>164819.79999999999</v>
      </c>
      <c r="D53" s="149">
        <f>SUM(D47:D52)</f>
        <v>0</v>
      </c>
      <c r="E53" s="172">
        <f t="shared" si="3"/>
        <v>164819.79999999999</v>
      </c>
    </row>
    <row r="54" spans="1:5" ht="10.8" thickBot="1" x14ac:dyDescent="0.25">
      <c r="A54" s="95">
        <v>32</v>
      </c>
      <c r="B54" s="150" t="s">
        <v>86</v>
      </c>
      <c r="C54" s="151">
        <f>C45-C53</f>
        <v>-251568.33999999994</v>
      </c>
      <c r="D54" s="152">
        <f>D45-D53</f>
        <v>0</v>
      </c>
      <c r="E54" s="153">
        <f t="shared" si="3"/>
        <v>-251568.33999999994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683539.89</v>
      </c>
      <c r="D56" s="157">
        <f>D34+D54</f>
        <v>-30202.98000000004</v>
      </c>
      <c r="E56" s="158">
        <f>C56+D56</f>
        <v>653336.90999999992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64128.44</v>
      </c>
      <c r="D58" s="65"/>
      <c r="E58" s="170">
        <f>C58</f>
        <v>64128.44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64128.44</v>
      </c>
      <c r="D61" s="70"/>
      <c r="E61" s="159">
        <f>C61</f>
        <v>64128.44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619411.44999999995</v>
      </c>
      <c r="D63" s="157">
        <f>D56</f>
        <v>-30202.98000000004</v>
      </c>
      <c r="E63" s="158">
        <f>C63+D63</f>
        <v>589208.47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88381.270499999999</v>
      </c>
      <c r="D64" s="76"/>
      <c r="E64" s="173">
        <f>C64</f>
        <v>88381.270499999999</v>
      </c>
    </row>
    <row r="65" spans="1:5" ht="10.8" thickBot="1" x14ac:dyDescent="0.25">
      <c r="A65" s="100">
        <v>40</v>
      </c>
      <c r="B65" s="78" t="s">
        <v>94</v>
      </c>
      <c r="C65" s="156">
        <f>C63-C64</f>
        <v>531030.17949999997</v>
      </c>
      <c r="D65" s="157">
        <f>D63</f>
        <v>-30202.98000000004</v>
      </c>
      <c r="E65" s="158">
        <f>C65+D65</f>
        <v>500827.19949999993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531030.17949999997</v>
      </c>
      <c r="D67" s="164">
        <f>D65</f>
        <v>-30202.98000000004</v>
      </c>
      <c r="E67" s="160">
        <f>C67+D67</f>
        <v>500827.19949999993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2019-10-15T08:05:45Z</dcterms:modified>
</cp:coreProperties>
</file>