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51BA3D8-6C8D-468D-8360-3055ED80B85B}" xr6:coauthVersionLast="43" xr6:coauthVersionMax="43" xr10:uidLastSave="{00000000-0000-0000-0000-000000000000}"/>
  <bookViews>
    <workbookView xWindow="-12" yWindow="-12" windowWidth="11520" windowHeight="12384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8" l="1"/>
  <c r="D18" i="8"/>
  <c r="C36" i="9" l="1"/>
  <c r="D36" i="9"/>
  <c r="E31" i="8" l="1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E7" i="8"/>
  <c r="D24" i="9" l="1"/>
  <c r="D34" i="9" s="1"/>
  <c r="E16" i="9"/>
  <c r="E33" i="9"/>
  <c r="E53" i="9"/>
  <c r="D56" i="9"/>
  <c r="D63" i="9" s="1"/>
  <c r="D65" i="9" s="1"/>
  <c r="D67" i="9" s="1"/>
  <c r="E11" i="8"/>
  <c r="E36" i="9"/>
  <c r="E8" i="9"/>
  <c r="C34" i="9"/>
  <c r="E24" i="9"/>
  <c r="E45" i="9"/>
  <c r="C54" i="9"/>
  <c r="E54" i="9" s="1"/>
  <c r="E26" i="8"/>
  <c r="C35" i="8"/>
  <c r="E35" i="8" s="1"/>
  <c r="E20" i="8"/>
  <c r="E28" i="8"/>
  <c r="E8" i="8"/>
  <c r="E18" i="8" l="1"/>
  <c r="C56" i="9"/>
  <c r="E34" i="9"/>
  <c r="E56" i="9" l="1"/>
  <c r="C63" i="9"/>
  <c r="E63" i="9" l="1"/>
  <c r="C64" i="9" s="1"/>
  <c r="E64" i="9" s="1"/>
  <c r="C65" i="9" l="1"/>
  <c r="E65" i="9" s="1"/>
  <c r="C67" i="9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<sst xmlns="http://schemas.openxmlformats.org/spreadsheetml/2006/main" count="127" uniqueCount="112">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</sst>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="80" zoomScaleNormal="80" zoomScaleSheetLayoutView="90" workbookViewId="0">
      <selection activeCell="B16" sqref="B16:C16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43646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90" t="s">
        <v>97</v>
      </c>
      <c r="B4" s="191"/>
      <c r="C4" s="192"/>
    </row>
    <row r="5" spans="1:3" ht="12" customHeight="1" x14ac:dyDescent="0.3">
      <c r="A5" s="107">
        <v>1</v>
      </c>
      <c r="B5" s="188" t="s">
        <v>109</v>
      </c>
      <c r="C5" s="189"/>
    </row>
    <row r="6" spans="1:3" ht="12" customHeight="1" x14ac:dyDescent="0.3">
      <c r="A6" s="107">
        <v>2</v>
      </c>
      <c r="B6" s="188" t="s">
        <v>110</v>
      </c>
      <c r="C6" s="189"/>
    </row>
    <row r="7" spans="1:3" ht="12" customHeight="1" x14ac:dyDescent="0.3">
      <c r="A7" s="107">
        <v>3</v>
      </c>
      <c r="B7" s="188" t="s">
        <v>111</v>
      </c>
      <c r="C7" s="189"/>
    </row>
    <row r="8" spans="1:3" ht="12" customHeight="1" x14ac:dyDescent="0.3">
      <c r="A8" s="107">
        <v>4</v>
      </c>
      <c r="B8" s="188"/>
      <c r="C8" s="189"/>
    </row>
    <row r="9" spans="1:3" ht="12" customHeight="1" x14ac:dyDescent="0.3">
      <c r="A9" s="107">
        <v>5</v>
      </c>
      <c r="B9" s="188"/>
      <c r="C9" s="189"/>
    </row>
    <row r="10" spans="1:3" ht="12" customHeight="1" x14ac:dyDescent="0.3">
      <c r="A10" s="115"/>
      <c r="B10" s="118"/>
      <c r="C10" s="179"/>
    </row>
    <row r="11" spans="1:3" ht="12" customHeight="1" x14ac:dyDescent="0.3">
      <c r="A11" s="193" t="s">
        <v>98</v>
      </c>
      <c r="B11" s="194"/>
      <c r="C11" s="195"/>
    </row>
    <row r="12" spans="1:3" ht="12" customHeight="1" x14ac:dyDescent="0.3">
      <c r="A12" s="107">
        <v>1</v>
      </c>
      <c r="B12" s="188" t="s">
        <v>109</v>
      </c>
      <c r="C12" s="189"/>
    </row>
    <row r="13" spans="1:3" ht="12" customHeight="1" x14ac:dyDescent="0.3">
      <c r="A13" s="107">
        <v>2</v>
      </c>
      <c r="B13" s="188"/>
      <c r="C13" s="189"/>
    </row>
    <row r="14" spans="1:3" ht="12" customHeight="1" x14ac:dyDescent="0.3">
      <c r="A14" s="107">
        <v>3</v>
      </c>
      <c r="B14" s="188"/>
      <c r="C14" s="189"/>
    </row>
    <row r="15" spans="1:3" ht="12" customHeight="1" x14ac:dyDescent="0.3">
      <c r="A15" s="107">
        <v>4</v>
      </c>
      <c r="B15" s="188"/>
      <c r="C15" s="189"/>
    </row>
    <row r="16" spans="1:3" ht="12" customHeight="1" x14ac:dyDescent="0.3">
      <c r="A16" s="107">
        <v>5</v>
      </c>
      <c r="B16" s="188"/>
      <c r="C16" s="189"/>
    </row>
    <row r="17" spans="1:4" ht="12" customHeight="1" x14ac:dyDescent="0.3">
      <c r="A17" s="115"/>
      <c r="B17" s="118"/>
      <c r="C17" s="179"/>
    </row>
    <row r="18" spans="1:4" ht="12" customHeight="1" x14ac:dyDescent="0.3">
      <c r="A18" s="185" t="s">
        <v>101</v>
      </c>
      <c r="B18" s="186"/>
      <c r="C18" s="187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80"/>
    </row>
    <row r="31" spans="1:4" ht="12" customHeight="1" x14ac:dyDescent="0.3">
      <c r="A31" s="185" t="s">
        <v>100</v>
      </c>
      <c r="B31" s="186"/>
      <c r="C31" s="186"/>
      <c r="D31" s="180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84" t="s">
        <v>104</v>
      </c>
      <c r="C44" s="184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B29" sqref="B29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2">
        <f>Info!B2</f>
        <v>43646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595000.22</v>
      </c>
      <c r="D7" s="123">
        <v>539474.56000000006</v>
      </c>
      <c r="E7" s="129">
        <f t="shared" ref="E7:E13" si="0">C7+D7</f>
        <v>1134474.78</v>
      </c>
      <c r="F7" s="15"/>
    </row>
    <row r="8" spans="1:6" ht="12" customHeight="1" x14ac:dyDescent="0.2">
      <c r="A8" s="16">
        <v>2</v>
      </c>
      <c r="B8" s="17" t="s">
        <v>10</v>
      </c>
      <c r="C8" s="124">
        <v>67810.52</v>
      </c>
      <c r="D8" s="124">
        <v>62.31</v>
      </c>
      <c r="E8" s="130">
        <f t="shared" si="0"/>
        <v>67872.83</v>
      </c>
      <c r="F8" s="15"/>
    </row>
    <row r="9" spans="1:6" ht="12" customHeight="1" x14ac:dyDescent="0.2">
      <c r="A9" s="16">
        <v>3</v>
      </c>
      <c r="B9" s="88" t="s">
        <v>11</v>
      </c>
      <c r="C9" s="133">
        <v>5450214.5900000026</v>
      </c>
      <c r="D9" s="133">
        <v>1781856.1708919997</v>
      </c>
      <c r="E9" s="130">
        <f t="shared" si="0"/>
        <v>7232070.7608920019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-897218.14399999974</v>
      </c>
      <c r="D10" s="134">
        <v>-610682.42150589998</v>
      </c>
      <c r="E10" s="135">
        <f t="shared" si="0"/>
        <v>-1507900.5655058997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4552996.4460000033</v>
      </c>
      <c r="D11" s="124">
        <v>1171173.7493860996</v>
      </c>
      <c r="E11" s="130">
        <f t="shared" si="0"/>
        <v>5724170.1953861024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30512.510000000009</v>
      </c>
      <c r="D13" s="124">
        <v>6122.320000000007</v>
      </c>
      <c r="E13" s="130">
        <f t="shared" si="0"/>
        <v>36634.830000000016</v>
      </c>
    </row>
    <row r="14" spans="1:6" ht="12" customHeight="1" x14ac:dyDescent="0.2">
      <c r="A14" s="16">
        <v>6</v>
      </c>
      <c r="B14" s="17" t="s">
        <v>16</v>
      </c>
      <c r="C14" s="124">
        <v>66911</v>
      </c>
      <c r="D14" s="178"/>
      <c r="E14" s="130">
        <f>C14</f>
        <v>66911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38982.830000000016</v>
      </c>
      <c r="D16" s="178"/>
      <c r="E16" s="130">
        <f>C16</f>
        <v>38982.830000000016</v>
      </c>
    </row>
    <row r="17" spans="1:5" ht="12" customHeight="1" x14ac:dyDescent="0.2">
      <c r="A17" s="16">
        <v>9</v>
      </c>
      <c r="B17" s="17" t="s">
        <v>19</v>
      </c>
      <c r="C17" s="124">
        <v>58862.131500000003</v>
      </c>
      <c r="D17" s="124">
        <v>0</v>
      </c>
      <c r="E17" s="130">
        <f>C17+D17</f>
        <v>58862.131500000003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5411075.6575000035</v>
      </c>
      <c r="D18" s="125">
        <f>SUM(D7:D8,D11:D17)</f>
        <v>1716832.9393860998</v>
      </c>
      <c r="E18" s="131">
        <f>SUM(E7:E8,E11:E17)</f>
        <v>7127908.596886103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0</v>
      </c>
      <c r="D20" s="123">
        <v>3003373.8754519997</v>
      </c>
      <c r="E20" s="129">
        <f t="shared" ref="E20:E26" si="1">C20+D20</f>
        <v>3003373.8754519997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872084.8</v>
      </c>
      <c r="E21" s="130">
        <f t="shared" si="1"/>
        <v>1872084.8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4">
        <v>4302.75</v>
      </c>
      <c r="D23" s="124">
        <v>3484.01</v>
      </c>
      <c r="E23" s="130">
        <f t="shared" si="1"/>
        <v>7786.76</v>
      </c>
    </row>
    <row r="24" spans="1:5" ht="12" customHeight="1" x14ac:dyDescent="0.2">
      <c r="A24" s="16">
        <v>15</v>
      </c>
      <c r="B24" s="181" t="s">
        <v>26</v>
      </c>
      <c r="C24" s="124">
        <v>7698</v>
      </c>
      <c r="D24" s="124">
        <v>0</v>
      </c>
      <c r="E24" s="130">
        <f t="shared" si="1"/>
        <v>7698</v>
      </c>
    </row>
    <row r="25" spans="1:5" ht="12" customHeight="1" x14ac:dyDescent="0.2">
      <c r="A25" s="16">
        <v>16</v>
      </c>
      <c r="B25" s="181" t="s">
        <v>105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1012000.75</v>
      </c>
      <c r="D26" s="125">
        <f>SUM(D20:D25)</f>
        <v>3878942.6854519993</v>
      </c>
      <c r="E26" s="131">
        <f t="shared" si="1"/>
        <v>4890943.4354519993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1000000</v>
      </c>
      <c r="D28" s="178"/>
      <c r="E28" s="129">
        <f t="shared" ref="E28:E34" si="2">C28</f>
        <v>1000000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181" t="s">
        <v>106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8"/>
      <c r="E31" s="130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4">
        <v>1236965.443</v>
      </c>
      <c r="D32" s="178"/>
      <c r="E32" s="130">
        <f t="shared" si="2"/>
        <v>1236965.443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8"/>
      <c r="E33" s="130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2236965.443</v>
      </c>
      <c r="D34" s="178"/>
      <c r="E34" s="131">
        <f t="shared" si="2"/>
        <v>2236965.443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3248966.193</v>
      </c>
      <c r="D35" s="126">
        <f>D26</f>
        <v>3878942.6854519993</v>
      </c>
      <c r="E35" s="132">
        <f>C35+D35</f>
        <v>7127908.8784519993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view="pageBreakPreview" zoomScale="90" zoomScaleSheetLayoutView="90" workbookViewId="0">
      <selection activeCell="B20" sqref="B20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7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6"/>
    </row>
    <row r="2" spans="1:5" x14ac:dyDescent="0.2">
      <c r="A2" s="136" t="s">
        <v>0</v>
      </c>
      <c r="B2" s="183">
        <f>Info!B2</f>
        <v>43646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7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390272</v>
      </c>
      <c r="D8" s="138">
        <f>SUM(D9:D15)</f>
        <v>85449.4</v>
      </c>
      <c r="E8" s="168">
        <f t="shared" si="0"/>
        <v>475721.4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9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9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47</v>
      </c>
      <c r="C15" s="41">
        <v>390272</v>
      </c>
      <c r="D15" s="42">
        <v>85449.4</v>
      </c>
      <c r="E15" s="169">
        <f t="shared" si="0"/>
        <v>475721.4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8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9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9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233356.29</v>
      </c>
      <c r="D21" s="42">
        <v>61486.6</v>
      </c>
      <c r="E21" s="168">
        <f t="shared" si="0"/>
        <v>294842.89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8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70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623628.29</v>
      </c>
      <c r="D24" s="140">
        <f>SUM(D7:D8,D21:D23,D16)</f>
        <v>146936</v>
      </c>
      <c r="E24" s="141">
        <f t="shared" si="0"/>
        <v>770564.29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0</v>
      </c>
      <c r="D26" s="50">
        <v>148696.9</v>
      </c>
      <c r="E26" s="167">
        <f t="shared" ref="E26:E34" si="1">C26+D26</f>
        <v>148696.9</v>
      </c>
    </row>
    <row r="27" spans="1:5" x14ac:dyDescent="0.2">
      <c r="A27" s="89">
        <v>9</v>
      </c>
      <c r="B27" s="51" t="s">
        <v>59</v>
      </c>
      <c r="C27" s="52">
        <v>50196.88</v>
      </c>
      <c r="D27" s="53">
        <v>40547.58</v>
      </c>
      <c r="E27" s="168">
        <f t="shared" si="1"/>
        <v>90744.459999999992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8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50196.88</v>
      </c>
      <c r="D33" s="143">
        <f>SUM(D26:D32)</f>
        <v>189244.47999999998</v>
      </c>
      <c r="E33" s="144">
        <f t="shared" si="1"/>
        <v>239441.36</v>
      </c>
    </row>
    <row r="34" spans="1:5" ht="10.8" thickBot="1" x14ac:dyDescent="0.25">
      <c r="A34" s="100">
        <v>16</v>
      </c>
      <c r="B34" s="145" t="s">
        <v>66</v>
      </c>
      <c r="C34" s="140">
        <f>C24-C33</f>
        <v>573431.41</v>
      </c>
      <c r="D34" s="146">
        <f>D24-D33</f>
        <v>-42308.479999999981</v>
      </c>
      <c r="E34" s="141">
        <f t="shared" si="1"/>
        <v>531122.93000000005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10749.04</v>
      </c>
      <c r="D36" s="148">
        <f>D37-D38</f>
        <v>0</v>
      </c>
      <c r="E36" s="167">
        <f t="shared" ref="E36:E45" si="2">C36+D36</f>
        <v>10749.04</v>
      </c>
    </row>
    <row r="37" spans="1:5" ht="20.399999999999999" x14ac:dyDescent="0.2">
      <c r="A37" s="89">
        <v>17.100000000000001</v>
      </c>
      <c r="B37" s="58" t="s">
        <v>69</v>
      </c>
      <c r="C37" s="41">
        <v>10749.04</v>
      </c>
      <c r="D37" s="42">
        <v>0</v>
      </c>
      <c r="E37" s="169">
        <f t="shared" si="2"/>
        <v>10749.04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9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8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9531.6</v>
      </c>
      <c r="D41" s="53">
        <v>0</v>
      </c>
      <c r="E41" s="168">
        <f t="shared" si="2"/>
        <v>9531.6</v>
      </c>
    </row>
    <row r="42" spans="1:5" x14ac:dyDescent="0.2">
      <c r="A42" s="89">
        <v>21</v>
      </c>
      <c r="B42" s="45" t="s">
        <v>74</v>
      </c>
      <c r="C42" s="52">
        <v>-81242</v>
      </c>
      <c r="D42" s="53">
        <v>0</v>
      </c>
      <c r="E42" s="168">
        <f t="shared" si="2"/>
        <v>-81242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76</v>
      </c>
      <c r="C44" s="96">
        <v>9800</v>
      </c>
      <c r="D44" s="97">
        <v>0</v>
      </c>
      <c r="E44" s="170">
        <f t="shared" si="2"/>
        <v>9800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-51161.36</v>
      </c>
      <c r="D45" s="146">
        <f>SUM(D36,D39:D44)</f>
        <v>0</v>
      </c>
      <c r="E45" s="141">
        <f t="shared" si="2"/>
        <v>-51161.36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1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94319.49</v>
      </c>
      <c r="D48" s="53">
        <v>0</v>
      </c>
      <c r="E48" s="172">
        <f t="shared" si="3"/>
        <v>94319.49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2">
        <f t="shared" si="3"/>
        <v>0</v>
      </c>
    </row>
    <row r="50" spans="1:5" x14ac:dyDescent="0.2">
      <c r="A50" s="89">
        <v>28</v>
      </c>
      <c r="B50" s="45" t="s">
        <v>82</v>
      </c>
      <c r="C50" s="52">
        <v>11400</v>
      </c>
      <c r="D50" s="53">
        <v>0</v>
      </c>
      <c r="E50" s="172">
        <f t="shared" si="3"/>
        <v>11400</v>
      </c>
    </row>
    <row r="51" spans="1:5" x14ac:dyDescent="0.2">
      <c r="A51" s="89">
        <v>29</v>
      </c>
      <c r="B51" s="45" t="s">
        <v>83</v>
      </c>
      <c r="C51" s="52">
        <v>0</v>
      </c>
      <c r="D51" s="53">
        <v>0</v>
      </c>
      <c r="E51" s="172">
        <f t="shared" si="3"/>
        <v>0</v>
      </c>
    </row>
    <row r="52" spans="1:5" x14ac:dyDescent="0.2">
      <c r="A52" s="89">
        <v>30</v>
      </c>
      <c r="B52" s="45" t="s">
        <v>84</v>
      </c>
      <c r="C52" s="52">
        <v>22720.880000000001</v>
      </c>
      <c r="D52" s="53">
        <v>0</v>
      </c>
      <c r="E52" s="172">
        <f t="shared" si="3"/>
        <v>22720.880000000001</v>
      </c>
    </row>
    <row r="53" spans="1:5" x14ac:dyDescent="0.2">
      <c r="A53" s="90">
        <v>31</v>
      </c>
      <c r="B53" s="59" t="s">
        <v>85</v>
      </c>
      <c r="C53" s="149">
        <f>SUM(C47:C52)</f>
        <v>128440.37000000001</v>
      </c>
      <c r="D53" s="150">
        <f>SUM(D47:D52)</f>
        <v>0</v>
      </c>
      <c r="E53" s="173">
        <f t="shared" si="3"/>
        <v>128440.37000000001</v>
      </c>
    </row>
    <row r="54" spans="1:5" ht="10.8" thickBot="1" x14ac:dyDescent="0.25">
      <c r="A54" s="95">
        <v>32</v>
      </c>
      <c r="B54" s="151" t="s">
        <v>86</v>
      </c>
      <c r="C54" s="152">
        <f>C45-C53</f>
        <v>-179601.73</v>
      </c>
      <c r="D54" s="153">
        <f>D45-D53</f>
        <v>0</v>
      </c>
      <c r="E54" s="154">
        <f t="shared" si="3"/>
        <v>-179601.73</v>
      </c>
    </row>
    <row r="55" spans="1:5" ht="10.8" thickBot="1" x14ac:dyDescent="0.25">
      <c r="A55" s="155"/>
      <c r="B55" s="155"/>
      <c r="C55" s="156"/>
      <c r="D55" s="156"/>
      <c r="E55" s="156"/>
    </row>
    <row r="56" spans="1:5" ht="10.8" thickBot="1" x14ac:dyDescent="0.25">
      <c r="A56" s="89">
        <v>33</v>
      </c>
      <c r="B56" s="78" t="s">
        <v>87</v>
      </c>
      <c r="C56" s="157">
        <f>C34+C54</f>
        <v>393829.68000000005</v>
      </c>
      <c r="D56" s="158">
        <f>D34+D54</f>
        <v>-42308.479999999981</v>
      </c>
      <c r="E56" s="159">
        <f>C56+D56</f>
        <v>351521.20000000007</v>
      </c>
    </row>
    <row r="57" spans="1:5" ht="10.8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88</v>
      </c>
      <c r="C58" s="64">
        <v>314028.01999999996</v>
      </c>
      <c r="D58" s="65"/>
      <c r="E58" s="171">
        <f>C58</f>
        <v>314028.01999999996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2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3">
        <f>C60</f>
        <v>0</v>
      </c>
    </row>
    <row r="61" spans="1:5" ht="10.8" thickBot="1" x14ac:dyDescent="0.25">
      <c r="A61" s="98">
        <v>37</v>
      </c>
      <c r="B61" s="145" t="s">
        <v>91</v>
      </c>
      <c r="C61" s="162">
        <f>SUM(C58:C60)</f>
        <v>314028.01999999996</v>
      </c>
      <c r="D61" s="70"/>
      <c r="E61" s="160">
        <f>C61</f>
        <v>314028.01999999996</v>
      </c>
    </row>
    <row r="62" spans="1:5" ht="10.8" thickBot="1" x14ac:dyDescent="0.25">
      <c r="A62" s="99"/>
      <c r="B62" s="71"/>
      <c r="C62" s="72"/>
      <c r="D62" s="72"/>
      <c r="E62" s="174"/>
    </row>
    <row r="63" spans="1:5" ht="21" thickBot="1" x14ac:dyDescent="0.25">
      <c r="A63" s="100">
        <v>38</v>
      </c>
      <c r="B63" s="73" t="s">
        <v>92</v>
      </c>
      <c r="C63" s="157">
        <f>C56-C61</f>
        <v>79801.660000000091</v>
      </c>
      <c r="D63" s="158">
        <f>D56</f>
        <v>-42308.479999999981</v>
      </c>
      <c r="E63" s="159">
        <f>C63+D63</f>
        <v>37493.180000000109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5623.9770000000162</v>
      </c>
      <c r="D64" s="76"/>
      <c r="E64" s="174">
        <f>C64</f>
        <v>5623.9770000000162</v>
      </c>
    </row>
    <row r="65" spans="1:5" ht="10.8" thickBot="1" x14ac:dyDescent="0.25">
      <c r="A65" s="100">
        <v>40</v>
      </c>
      <c r="B65" s="78" t="s">
        <v>94</v>
      </c>
      <c r="C65" s="157">
        <f>C63-C64</f>
        <v>74177.683000000077</v>
      </c>
      <c r="D65" s="158">
        <f>D63</f>
        <v>-42308.479999999981</v>
      </c>
      <c r="E65" s="159">
        <f>C65+D65</f>
        <v>31869.203000000096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60">
        <f>C66</f>
        <v>0</v>
      </c>
    </row>
    <row r="67" spans="1:5" ht="10.8" thickBot="1" x14ac:dyDescent="0.25">
      <c r="A67" s="163">
        <v>42</v>
      </c>
      <c r="B67" s="164" t="s">
        <v>96</v>
      </c>
      <c r="C67" s="165">
        <f>C65+C66</f>
        <v>74177.683000000077</v>
      </c>
      <c r="D67" s="165">
        <f>D65</f>
        <v>-42308.479999999981</v>
      </c>
      <c r="E67" s="161">
        <f>C67+D67</f>
        <v>31869.203000000096</v>
      </c>
    </row>
    <row r="68" spans="1:5" ht="10.8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104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2019-07-15T13:11:46Z</dcterms:modified>
</cp:coreProperties>
</file>